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8\Desktop\"/>
    </mc:Choice>
  </mc:AlternateContent>
  <xr:revisionPtr revIDLastSave="0" documentId="8_{2CCF8F8A-63FE-4A0C-8DC3-6421F8B272FF}" xr6:coauthVersionLast="47" xr6:coauthVersionMax="47" xr10:uidLastSave="{00000000-0000-0000-0000-000000000000}"/>
  <bookViews>
    <workbookView xWindow="-120" yWindow="-120" windowWidth="20730" windowHeight="11160" xr2:uid="{0A3CE1A6-AFE5-4FB3-9EAD-69BC34F3262C}"/>
  </bookViews>
  <sheets>
    <sheet name="第三号第一様式" sheetId="1" r:id="rId1"/>
  </sheets>
  <definedNames>
    <definedName name="_xlnm.Print_Titles" localSheetId="0">第三号第一様式!$1:$6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5" i="1"/>
  <c r="I34" i="1"/>
  <c r="E34" i="1"/>
  <c r="I33" i="1"/>
  <c r="E33" i="1"/>
  <c r="I32" i="1"/>
  <c r="E32" i="1"/>
  <c r="H31" i="1"/>
  <c r="G31" i="1"/>
  <c r="I31" i="1" s="1"/>
  <c r="E31" i="1"/>
  <c r="I30" i="1"/>
  <c r="E30" i="1"/>
  <c r="I29" i="1"/>
  <c r="E29" i="1"/>
  <c r="H28" i="1"/>
  <c r="G28" i="1"/>
  <c r="G36" i="1" s="1"/>
  <c r="I36" i="1" s="1"/>
  <c r="E28" i="1"/>
  <c r="E27" i="1"/>
  <c r="E26" i="1"/>
  <c r="I25" i="1"/>
  <c r="D25" i="1"/>
  <c r="E25" i="1" s="1"/>
  <c r="C25" i="1"/>
  <c r="I24" i="1"/>
  <c r="E24" i="1"/>
  <c r="I23" i="1"/>
  <c r="E23" i="1"/>
  <c r="I22" i="1"/>
  <c r="D22" i="1"/>
  <c r="D21" i="1" s="1"/>
  <c r="C22" i="1"/>
  <c r="H21" i="1"/>
  <c r="H26" i="1" s="1"/>
  <c r="H37" i="1" s="1"/>
  <c r="G21" i="1"/>
  <c r="I21" i="1" s="1"/>
  <c r="C21" i="1"/>
  <c r="E21" i="1" s="1"/>
  <c r="I20" i="1"/>
  <c r="I19" i="1"/>
  <c r="I18" i="1"/>
  <c r="I17" i="1"/>
  <c r="I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G9" i="1"/>
  <c r="I9" i="1" s="1"/>
  <c r="E9" i="1"/>
  <c r="D9" i="1"/>
  <c r="C9" i="1"/>
  <c r="C37" i="1" s="1"/>
  <c r="E37" i="1" l="1"/>
  <c r="D37" i="1"/>
  <c r="E22" i="1"/>
  <c r="G26" i="1"/>
  <c r="I28" i="1"/>
  <c r="I26" i="1" l="1"/>
  <c r="G37" i="1"/>
  <c r="I37" i="1" s="1"/>
</calcChain>
</file>

<file path=xl/sharedStrings.xml><?xml version="1.0" encoding="utf-8"?>
<sst xmlns="http://schemas.openxmlformats.org/spreadsheetml/2006/main" count="63" uniqueCount="57">
  <si>
    <t>第三号第一様式（第二十七条第四項関係）</t>
    <phoneticPr fontId="4"/>
  </si>
  <si>
    <t>法人単位貸借対照表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</si>
  <si>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</si>
  <si>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</si>
  <si>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</si>
  <si>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</si>
  <si>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</si>
  <si>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</si>
  <si>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</si>
  <si>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</si>
  <si>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</si>
  <si>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</si>
  <si>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</si>
  <si>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</si>
  <si>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</si>
  <si>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未収収益</t>
  </si>
  <si>
    <t>　役員等短期借入金</t>
  </si>
  <si>
    <t>　立替金</t>
  </si>
  <si>
    <t>　１年以内返済予定設備資金借入金</t>
  </si>
  <si>
    <t>　前払費用</t>
  </si>
  <si>
    <t>　１年以内返済予定長期運営資金借入金</t>
  </si>
  <si>
    <t>　仮払金</t>
  </si>
  <si>
    <t>　１年以内返済予定リース債務</t>
  </si>
  <si>
    <t>　１年以内支払予定長期未払金</t>
  </si>
  <si>
    <t>　預り金</t>
  </si>
  <si>
    <t>　職員預り金</t>
  </si>
  <si>
    <t>　仮受金</t>
  </si>
  <si>
    <t>　賞与引当金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</si>
  <si>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</si>
  <si>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</si>
  <si>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</si>
  <si>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</si>
  <si>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</si>
  <si>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</si>
  <si>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</si>
  <si>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</si>
  <si>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その他の固定資産</t>
  </si>
  <si>
    <t>　退職給付引当金</t>
  </si>
  <si>
    <t>負債の部合計</t>
  </si>
  <si>
    <t>　機械及び装置</t>
  </si>
  <si>
    <t>純資産の部</t>
  </si>
  <si>
    <t>　車輌運搬具</t>
  </si>
  <si>
    <t>基本金</t>
  </si>
  <si>
    <t>　器具及び備品</t>
  </si>
  <si>
    <t>　第1号基本金</t>
  </si>
  <si>
    <t>　有形リース資産</t>
  </si>
  <si>
    <t>国庫補助金等特別積立金</t>
  </si>
  <si>
    <t>　退職給付引当資産</t>
  </si>
  <si>
    <t>その他の積立金</t>
  </si>
  <si>
    <t>　工賃変動積立資産</t>
  </si>
  <si>
    <t>　施設整備等積立資産</t>
  </si>
  <si>
    <t>　差入保証金</t>
  </si>
  <si>
    <t>次期繰越活動増減差額</t>
  </si>
  <si>
    <t>（うち当期活動増減差額）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</si>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</sst>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006EB5EE-F1A2-401C-A494-58DBB447316A}"/>
    <cellStyle name="標準 3" xfId="2" xr:uid="{75DA55FC-D2EE-40E4-BEFD-7842247EC0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46CE9-A40A-46E6-AA55-FAFD341122BF}">
  <sheetPr>
    <pageSetUpPr fitToPage="1"/>
  </sheetPr>
  <dimension ref="B1:I37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</f>
        <v>80240741</v>
      </c>
      <c r="D9" s="16">
        <f>+D10+D11+D12+D13+D14+D15</f>
        <v>53879538</v>
      </c>
      <c r="E9" s="15">
        <f>C9-D9</f>
        <v>26361203</v>
      </c>
      <c r="F9" s="14" t="s">
        <v>10</v>
      </c>
      <c r="G9" s="15">
        <f>+G10+G11+G12+G13+G14+G15+G16+G17+G18+G19+G20</f>
        <v>30255011</v>
      </c>
      <c r="H9" s="16">
        <f>+H10+H11+H12+H13+H14+H15+H16+H17+H18+H19+H20</f>
        <v>23894924</v>
      </c>
      <c r="I9" s="15">
        <f>G9-H9</f>
        <v>6360087</v>
      </c>
    </row>
    <row r="10" spans="2:9" x14ac:dyDescent="0.4">
      <c r="B10" s="17" t="s">
        <v>11</v>
      </c>
      <c r="C10" s="18">
        <v>47777907</v>
      </c>
      <c r="D10" s="19">
        <v>19133704</v>
      </c>
      <c r="E10" s="18">
        <f t="shared" ref="E10:E37" si="0">C10-D10</f>
        <v>28644203</v>
      </c>
      <c r="F10" s="20" t="s">
        <v>12</v>
      </c>
      <c r="G10" s="21">
        <v>12777692</v>
      </c>
      <c r="H10" s="22">
        <v>4458713</v>
      </c>
      <c r="I10" s="21">
        <f t="shared" ref="I10:I37" si="1">G10-H10</f>
        <v>8318979</v>
      </c>
    </row>
    <row r="11" spans="2:9" x14ac:dyDescent="0.4">
      <c r="B11" s="20" t="s">
        <v>13</v>
      </c>
      <c r="C11" s="21">
        <v>29535879</v>
      </c>
      <c r="D11" s="22">
        <v>31347614</v>
      </c>
      <c r="E11" s="21">
        <f t="shared" si="0"/>
        <v>-1811735</v>
      </c>
      <c r="F11" s="20" t="s">
        <v>14</v>
      </c>
      <c r="G11" s="21">
        <v>828600</v>
      </c>
      <c r="H11" s="22">
        <v>745000</v>
      </c>
      <c r="I11" s="21">
        <f t="shared" si="1"/>
        <v>83600</v>
      </c>
    </row>
    <row r="12" spans="2:9" x14ac:dyDescent="0.4">
      <c r="B12" s="20" t="s">
        <v>15</v>
      </c>
      <c r="C12" s="21">
        <v>3713</v>
      </c>
      <c r="D12" s="22">
        <v>4614</v>
      </c>
      <c r="E12" s="21">
        <f t="shared" si="0"/>
        <v>-901</v>
      </c>
      <c r="F12" s="20" t="s">
        <v>16</v>
      </c>
      <c r="G12" s="21">
        <v>0</v>
      </c>
      <c r="H12" s="22">
        <v>800000</v>
      </c>
      <c r="I12" s="21">
        <f t="shared" si="1"/>
        <v>-800000</v>
      </c>
    </row>
    <row r="13" spans="2:9" x14ac:dyDescent="0.4">
      <c r="B13" s="20" t="s">
        <v>17</v>
      </c>
      <c r="C13" s="21">
        <v>1564636</v>
      </c>
      <c r="D13" s="22">
        <v>1559638</v>
      </c>
      <c r="E13" s="21">
        <f t="shared" si="0"/>
        <v>4998</v>
      </c>
      <c r="F13" s="20" t="s">
        <v>18</v>
      </c>
      <c r="G13" s="21">
        <v>7713322</v>
      </c>
      <c r="H13" s="22">
        <v>7691479</v>
      </c>
      <c r="I13" s="21">
        <f t="shared" si="1"/>
        <v>21843</v>
      </c>
    </row>
    <row r="14" spans="2:9" x14ac:dyDescent="0.4">
      <c r="B14" s="20" t="s">
        <v>19</v>
      </c>
      <c r="C14" s="21">
        <v>1358606</v>
      </c>
      <c r="D14" s="22">
        <v>1033968</v>
      </c>
      <c r="E14" s="21">
        <f t="shared" si="0"/>
        <v>324638</v>
      </c>
      <c r="F14" s="20" t="s">
        <v>20</v>
      </c>
      <c r="G14" s="21">
        <v>2628000</v>
      </c>
      <c r="H14" s="22">
        <v>3628000</v>
      </c>
      <c r="I14" s="21">
        <f t="shared" si="1"/>
        <v>-1000000</v>
      </c>
    </row>
    <row r="15" spans="2:9" x14ac:dyDescent="0.4">
      <c r="B15" s="20" t="s">
        <v>21</v>
      </c>
      <c r="C15" s="21">
        <v>0</v>
      </c>
      <c r="D15" s="22">
        <v>800000</v>
      </c>
      <c r="E15" s="21">
        <f t="shared" si="0"/>
        <v>-800000</v>
      </c>
      <c r="F15" s="20" t="s">
        <v>22</v>
      </c>
      <c r="G15" s="21">
        <v>3384912</v>
      </c>
      <c r="H15" s="22">
        <v>3384912</v>
      </c>
      <c r="I15" s="21">
        <f t="shared" si="1"/>
        <v>0</v>
      </c>
    </row>
    <row r="16" spans="2:9" x14ac:dyDescent="0.4">
      <c r="B16" s="20"/>
      <c r="C16" s="21"/>
      <c r="D16" s="21"/>
      <c r="E16" s="21"/>
      <c r="F16" s="20" t="s">
        <v>23</v>
      </c>
      <c r="G16" s="21">
        <v>0</v>
      </c>
      <c r="H16" s="22">
        <v>311600</v>
      </c>
      <c r="I16" s="21">
        <f t="shared" si="1"/>
        <v>-311600</v>
      </c>
    </row>
    <row r="17" spans="2:9" x14ac:dyDescent="0.4">
      <c r="B17" s="20"/>
      <c r="C17" s="21"/>
      <c r="D17" s="21"/>
      <c r="E17" s="21"/>
      <c r="F17" s="20" t="s">
        <v>24</v>
      </c>
      <c r="G17" s="21">
        <v>60000</v>
      </c>
      <c r="H17" s="22">
        <v>60000</v>
      </c>
      <c r="I17" s="21">
        <f t="shared" si="1"/>
        <v>0</v>
      </c>
    </row>
    <row r="18" spans="2:9" x14ac:dyDescent="0.4">
      <c r="B18" s="20"/>
      <c r="C18" s="21"/>
      <c r="D18" s="21"/>
      <c r="E18" s="21"/>
      <c r="F18" s="20" t="s">
        <v>25</v>
      </c>
      <c r="G18" s="21">
        <v>322205</v>
      </c>
      <c r="H18" s="22">
        <v>310620</v>
      </c>
      <c r="I18" s="21">
        <f t="shared" si="1"/>
        <v>11585</v>
      </c>
    </row>
    <row r="19" spans="2:9" x14ac:dyDescent="0.4">
      <c r="B19" s="20"/>
      <c r="C19" s="21"/>
      <c r="D19" s="21"/>
      <c r="E19" s="21"/>
      <c r="F19" s="20" t="s">
        <v>26</v>
      </c>
      <c r="G19" s="21">
        <v>0</v>
      </c>
      <c r="H19" s="22">
        <v>333000</v>
      </c>
      <c r="I19" s="21">
        <f t="shared" si="1"/>
        <v>-333000</v>
      </c>
    </row>
    <row r="20" spans="2:9" x14ac:dyDescent="0.4">
      <c r="B20" s="20"/>
      <c r="C20" s="21"/>
      <c r="D20" s="21"/>
      <c r="E20" s="21"/>
      <c r="F20" s="20" t="s">
        <v>27</v>
      </c>
      <c r="G20" s="21">
        <v>2540280</v>
      </c>
      <c r="H20" s="22">
        <v>2171600</v>
      </c>
      <c r="I20" s="21">
        <f t="shared" si="1"/>
        <v>368680</v>
      </c>
    </row>
    <row r="21" spans="2:9" x14ac:dyDescent="0.4">
      <c r="B21" s="14" t="s">
        <v>28</v>
      </c>
      <c r="C21" s="15">
        <f>+C22 +C25</f>
        <v>166552539</v>
      </c>
      <c r="D21" s="16">
        <f>+D22 +D25</f>
        <v>165893085</v>
      </c>
      <c r="E21" s="15">
        <f t="shared" si="0"/>
        <v>659454</v>
      </c>
      <c r="F21" s="14" t="s">
        <v>29</v>
      </c>
      <c r="G21" s="15">
        <f>+G22+G23+G24+G25</f>
        <v>112035509</v>
      </c>
      <c r="H21" s="16">
        <f>+H22+H23+H24+H25</f>
        <v>95268386</v>
      </c>
      <c r="I21" s="15">
        <f t="shared" si="1"/>
        <v>16767123</v>
      </c>
    </row>
    <row r="22" spans="2:9" x14ac:dyDescent="0.4">
      <c r="B22" s="14" t="s">
        <v>30</v>
      </c>
      <c r="C22" s="15">
        <f>+C23+C24</f>
        <v>102173225</v>
      </c>
      <c r="D22" s="16">
        <f>+D23+D24</f>
        <v>105097663</v>
      </c>
      <c r="E22" s="15">
        <f t="shared" si="0"/>
        <v>-2924438</v>
      </c>
      <c r="F22" s="17" t="s">
        <v>31</v>
      </c>
      <c r="G22" s="18">
        <v>60598477</v>
      </c>
      <c r="H22" s="19">
        <v>68311799</v>
      </c>
      <c r="I22" s="18">
        <f t="shared" si="1"/>
        <v>-7713322</v>
      </c>
    </row>
    <row r="23" spans="2:9" x14ac:dyDescent="0.4">
      <c r="B23" s="17" t="s">
        <v>32</v>
      </c>
      <c r="C23" s="18">
        <v>25000000</v>
      </c>
      <c r="D23" s="19">
        <v>25000000</v>
      </c>
      <c r="E23" s="18">
        <f t="shared" si="0"/>
        <v>0</v>
      </c>
      <c r="F23" s="20" t="s">
        <v>33</v>
      </c>
      <c r="G23" s="21">
        <v>35181000</v>
      </c>
      <c r="H23" s="22">
        <v>7809000</v>
      </c>
      <c r="I23" s="21">
        <f t="shared" si="1"/>
        <v>27372000</v>
      </c>
    </row>
    <row r="24" spans="2:9" x14ac:dyDescent="0.4">
      <c r="B24" s="20" t="s">
        <v>34</v>
      </c>
      <c r="C24" s="21">
        <v>77173225</v>
      </c>
      <c r="D24" s="22">
        <v>80097663</v>
      </c>
      <c r="E24" s="21">
        <f t="shared" si="0"/>
        <v>-2924438</v>
      </c>
      <c r="F24" s="20" t="s">
        <v>35</v>
      </c>
      <c r="G24" s="21">
        <v>8996384</v>
      </c>
      <c r="H24" s="22">
        <v>12381296</v>
      </c>
      <c r="I24" s="21">
        <f t="shared" si="1"/>
        <v>-3384912</v>
      </c>
    </row>
    <row r="25" spans="2:9" x14ac:dyDescent="0.4">
      <c r="B25" s="14" t="s">
        <v>36</v>
      </c>
      <c r="C25" s="15">
        <f>+C26+C27+C28+C29+C30+C31+C32+C33+C34</f>
        <v>64379314</v>
      </c>
      <c r="D25" s="16">
        <f>+D26+D27+D28+D29+D30+D31+D32+D33+D34</f>
        <v>60795422</v>
      </c>
      <c r="E25" s="15">
        <f t="shared" si="0"/>
        <v>3583892</v>
      </c>
      <c r="F25" s="20" t="s">
        <v>37</v>
      </c>
      <c r="G25" s="21">
        <v>7259648</v>
      </c>
      <c r="H25" s="22">
        <v>6766291</v>
      </c>
      <c r="I25" s="21">
        <f t="shared" si="1"/>
        <v>493357</v>
      </c>
    </row>
    <row r="26" spans="2:9" x14ac:dyDescent="0.4">
      <c r="B26" s="20" t="s">
        <v>34</v>
      </c>
      <c r="C26" s="21">
        <v>27157235</v>
      </c>
      <c r="D26" s="22">
        <v>29189531</v>
      </c>
      <c r="E26" s="21">
        <f t="shared" si="0"/>
        <v>-2032296</v>
      </c>
      <c r="F26" s="14" t="s">
        <v>38</v>
      </c>
      <c r="G26" s="15">
        <f>+G9 +G21</f>
        <v>142290520</v>
      </c>
      <c r="H26" s="15">
        <f>+H9 +H21</f>
        <v>119163310</v>
      </c>
      <c r="I26" s="15">
        <f t="shared" si="1"/>
        <v>23127210</v>
      </c>
    </row>
    <row r="27" spans="2:9" x14ac:dyDescent="0.4">
      <c r="B27" s="20" t="s">
        <v>39</v>
      </c>
      <c r="C27" s="21">
        <v>132439</v>
      </c>
      <c r="D27" s="22">
        <v>216454</v>
      </c>
      <c r="E27" s="21">
        <f t="shared" si="0"/>
        <v>-84015</v>
      </c>
      <c r="F27" s="23" t="s">
        <v>40</v>
      </c>
      <c r="G27" s="24"/>
      <c r="H27" s="24"/>
      <c r="I27" s="25"/>
    </row>
    <row r="28" spans="2:9" x14ac:dyDescent="0.4">
      <c r="B28" s="20" t="s">
        <v>41</v>
      </c>
      <c r="C28" s="21">
        <v>236771</v>
      </c>
      <c r="D28" s="22">
        <v>1</v>
      </c>
      <c r="E28" s="21">
        <f t="shared" si="0"/>
        <v>236770</v>
      </c>
      <c r="F28" s="17" t="s">
        <v>42</v>
      </c>
      <c r="G28" s="18">
        <f>+G29</f>
        <v>32722859</v>
      </c>
      <c r="H28" s="19">
        <f>+H29</f>
        <v>32722859</v>
      </c>
      <c r="I28" s="18">
        <f t="shared" si="1"/>
        <v>0</v>
      </c>
    </row>
    <row r="29" spans="2:9" x14ac:dyDescent="0.4">
      <c r="B29" s="20" t="s">
        <v>43</v>
      </c>
      <c r="C29" s="21">
        <v>1705483</v>
      </c>
      <c r="D29" s="22">
        <v>1242905</v>
      </c>
      <c r="E29" s="21">
        <f t="shared" si="0"/>
        <v>462578</v>
      </c>
      <c r="F29" s="20" t="s">
        <v>44</v>
      </c>
      <c r="G29" s="21">
        <v>32722859</v>
      </c>
      <c r="H29" s="22">
        <v>32722859</v>
      </c>
      <c r="I29" s="21">
        <f t="shared" si="1"/>
        <v>0</v>
      </c>
    </row>
    <row r="30" spans="2:9" x14ac:dyDescent="0.4">
      <c r="B30" s="20" t="s">
        <v>45</v>
      </c>
      <c r="C30" s="21">
        <v>12381296</v>
      </c>
      <c r="D30" s="22">
        <v>15766208</v>
      </c>
      <c r="E30" s="21">
        <f t="shared" si="0"/>
        <v>-3384912</v>
      </c>
      <c r="F30" s="20" t="s">
        <v>46</v>
      </c>
      <c r="G30" s="21">
        <v>30438252</v>
      </c>
      <c r="H30" s="22">
        <v>31439259</v>
      </c>
      <c r="I30" s="21">
        <f t="shared" si="1"/>
        <v>-1001007</v>
      </c>
    </row>
    <row r="31" spans="2:9" x14ac:dyDescent="0.4">
      <c r="B31" s="20" t="s">
        <v>47</v>
      </c>
      <c r="C31" s="21">
        <v>6454884</v>
      </c>
      <c r="D31" s="22">
        <v>6115236</v>
      </c>
      <c r="E31" s="21">
        <f t="shared" si="0"/>
        <v>339648</v>
      </c>
      <c r="F31" s="20" t="s">
        <v>48</v>
      </c>
      <c r="G31" s="21">
        <f>+G32+G33</f>
        <v>16148206</v>
      </c>
      <c r="H31" s="22">
        <f>+H32+H33</f>
        <v>8102087</v>
      </c>
      <c r="I31" s="21">
        <f t="shared" si="1"/>
        <v>8046119</v>
      </c>
    </row>
    <row r="32" spans="2:9" x14ac:dyDescent="0.4">
      <c r="B32" s="20" t="s">
        <v>49</v>
      </c>
      <c r="C32" s="21">
        <v>148206</v>
      </c>
      <c r="D32" s="22">
        <v>102087</v>
      </c>
      <c r="E32" s="21">
        <f t="shared" si="0"/>
        <v>46119</v>
      </c>
      <c r="F32" s="20" t="s">
        <v>49</v>
      </c>
      <c r="G32" s="21">
        <v>148206</v>
      </c>
      <c r="H32" s="22">
        <v>102087</v>
      </c>
      <c r="I32" s="21">
        <f t="shared" si="1"/>
        <v>46119</v>
      </c>
    </row>
    <row r="33" spans="2:9" x14ac:dyDescent="0.4">
      <c r="B33" s="20" t="s">
        <v>50</v>
      </c>
      <c r="C33" s="21">
        <v>16000000</v>
      </c>
      <c r="D33" s="22">
        <v>8000000</v>
      </c>
      <c r="E33" s="21">
        <f t="shared" si="0"/>
        <v>8000000</v>
      </c>
      <c r="F33" s="20" t="s">
        <v>50</v>
      </c>
      <c r="G33" s="21">
        <v>16000000</v>
      </c>
      <c r="H33" s="22">
        <v>8000000</v>
      </c>
      <c r="I33" s="21">
        <f t="shared" si="1"/>
        <v>8000000</v>
      </c>
    </row>
    <row r="34" spans="2:9" x14ac:dyDescent="0.4">
      <c r="B34" s="20" t="s">
        <v>51</v>
      </c>
      <c r="C34" s="21">
        <v>163000</v>
      </c>
      <c r="D34" s="22">
        <v>163000</v>
      </c>
      <c r="E34" s="21">
        <f t="shared" si="0"/>
        <v>0</v>
      </c>
      <c r="F34" s="20" t="s">
        <v>52</v>
      </c>
      <c r="G34" s="21">
        <v>25193443</v>
      </c>
      <c r="H34" s="22">
        <v>28345108</v>
      </c>
      <c r="I34" s="21">
        <f t="shared" si="1"/>
        <v>-3151665</v>
      </c>
    </row>
    <row r="35" spans="2:9" x14ac:dyDescent="0.4">
      <c r="B35" s="20"/>
      <c r="C35" s="21"/>
      <c r="D35" s="21"/>
      <c r="E35" s="21"/>
      <c r="F35" s="26" t="s">
        <v>53</v>
      </c>
      <c r="G35" s="27">
        <v>4894454</v>
      </c>
      <c r="H35" s="28">
        <v>25832808</v>
      </c>
      <c r="I35" s="27">
        <f t="shared" si="1"/>
        <v>-20938354</v>
      </c>
    </row>
    <row r="36" spans="2:9" x14ac:dyDescent="0.4">
      <c r="B36" s="20"/>
      <c r="C36" s="21"/>
      <c r="D36" s="21"/>
      <c r="E36" s="21"/>
      <c r="F36" s="14" t="s">
        <v>54</v>
      </c>
      <c r="G36" s="15">
        <f>+G28 +G30 +G31 +G34</f>
        <v>104502760</v>
      </c>
      <c r="H36" s="15">
        <f>+H28 +H30 +H31 +H34</f>
        <v>100609313</v>
      </c>
      <c r="I36" s="15">
        <f t="shared" si="1"/>
        <v>3893447</v>
      </c>
    </row>
    <row r="37" spans="2:9" x14ac:dyDescent="0.4">
      <c r="B37" s="14" t="s">
        <v>55</v>
      </c>
      <c r="C37" s="15">
        <f>+C9 +C21</f>
        <v>246793280</v>
      </c>
      <c r="D37" s="15">
        <f>+D9 +D21</f>
        <v>219772623</v>
      </c>
      <c r="E37" s="15">
        <f t="shared" si="0"/>
        <v>27020657</v>
      </c>
      <c r="F37" s="29" t="s">
        <v>56</v>
      </c>
      <c r="G37" s="30">
        <f>+G26 +G36</f>
        <v>246793280</v>
      </c>
      <c r="H37" s="30">
        <f>+H26 +H36</f>
        <v>219772623</v>
      </c>
      <c r="I37" s="30">
        <f t="shared" si="1"/>
        <v>27020657</v>
      </c>
    </row>
  </sheetData>
  <mergeCells count="5">
    <mergeCell ref="B3:I3"/>
    <mergeCell ref="B5:I5"/>
    <mergeCell ref="B7:E7"/>
    <mergeCell ref="F7:I7"/>
    <mergeCell ref="F27:I27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しゅらの郷福祉会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user08</cp:lastModifiedBy>
  <dcterms:created xsi:type="dcterms:W3CDTF">2021-06-10T04:33:59Z</dcterms:created>
  <dcterms:modified xsi:type="dcterms:W3CDTF">2021-06-10T04:34:00Z</dcterms:modified>
</cp:coreProperties>
</file>